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H45" i="1" l="1"/>
  <c r="G45" i="1"/>
  <c r="L45" i="1" s="1"/>
  <c r="F45" i="1"/>
  <c r="K45" i="1" s="1"/>
  <c r="J43" i="1"/>
  <c r="I43" i="1"/>
  <c r="H43" i="1"/>
  <c r="G43" i="1"/>
  <c r="F43" i="1"/>
  <c r="K43" i="1" s="1"/>
  <c r="H11" i="1"/>
  <c r="G11" i="1"/>
  <c r="F11" i="1"/>
  <c r="A9" i="1"/>
  <c r="F44" i="1" l="1"/>
  <c r="K44" i="1" s="1"/>
  <c r="L43" i="1"/>
</calcChain>
</file>

<file path=xl/sharedStrings.xml><?xml version="1.0" encoding="utf-8"?>
<sst xmlns="http://schemas.openxmlformats.org/spreadsheetml/2006/main" count="184" uniqueCount="105">
  <si>
    <t>к решению Совета депутатов</t>
  </si>
  <si>
    <t>ОТЧЁТ</t>
  </si>
  <si>
    <t>об исполнении бюджета по доходам муниципального образования</t>
  </si>
  <si>
    <t>в тыс. руб.</t>
  </si>
  <si>
    <t>Код БКД</t>
  </si>
  <si>
    <t>Наименование</t>
  </si>
  <si>
    <t>% исполнения к прошлому году</t>
  </si>
  <si>
    <t>% исполнения к уточнённому плану</t>
  </si>
  <si>
    <t>БКД
Код</t>
  </si>
  <si>
    <t>ЭД_БКД
Код</t>
  </si>
  <si>
    <t>Программы
Код</t>
  </si>
  <si>
    <t>КОСГУ
Код</t>
  </si>
  <si>
    <t>Вариант=Можгинский 2014;
Табл=Наименования доходов;
Наименования;</t>
  </si>
  <si>
    <t>Вариант=Можгинский 2014;
Табл=Доходы-факт помесячно нарастающим итогом 2013 (МО);
МО=1302107;
УБ=1122;
Дата=20131231;
Узлы=21;</t>
  </si>
  <si>
    <t>Вариант=Можгинский 2014;
Табл=Доходы-план помесячно нарастающим итогом 2014 (МО);
МО=1302107;
УБ=1122;
Дата=20141231;
Узлы=21;</t>
  </si>
  <si>
    <t>Вариант=Можгинский 2014;
Табл=Доходы-факт помесячно нарастающим итогом 2014 (МО);
МО=1302107;
УБ=1122;
Дата=20141231;
Узлы=21;</t>
  </si>
  <si>
    <t>Вариант=Можгинский 2014;
Табл=Уточненные росписи бюджета МО 2014;
МО=1302107;
УБ=1122;
Дата=20141231;
ВР=000;
ЦС=0000000;
Ведомства=000;
ФКР=0000;
Узлы=21;</t>
  </si>
  <si>
    <t>Вариант=Можгинский 2014;
Табл=Кассовое исполнение бюджета МО 2014;
МО=1302107;
УБ=1122;
Дата=20141231;
ВР=000;
ЦС=0000000;
Ведомства=000;
ФКР=0000;
Узлы=21;</t>
  </si>
  <si>
    <t>Формула
% исполнения к прошлому году</t>
  </si>
  <si>
    <t>Формула
% исполнения к уточненному плану</t>
  </si>
  <si>
    <t>Вариант=Можгинский 2014;
Табл=Кассовое исполнение бюджета МО 2013;
МО=1302107;
УБ=1122;
Дата=20131231;
ВР=000;
ЦС=0000000;
Ведомства=000;
ФКР=0000;
Узлы=21;</t>
  </si>
  <si>
    <t>Код ЭД_БКД</t>
  </si>
  <si>
    <t>Код Программы</t>
  </si>
  <si>
    <t>Код ЭК</t>
  </si>
  <si>
    <t xml:space="preserve">Вариант: Можгинский 2014;
Таблица: Наименования доходов;
Наименования
</t>
  </si>
  <si>
    <t>31.12.2013</t>
  </si>
  <si>
    <t>Горнякское*31.12.2014</t>
  </si>
  <si>
    <t>Узел Можгинского района</t>
  </si>
  <si>
    <t>Вариант: Можгинский 2014;
Таблица: Уточненные росписи бюджета МО 2014;
Данные
МО=1302107
УБ=1122
ВР=000
ЦС=0000000
Ведомства=000
ФКР=0000
Узлы=21</t>
  </si>
  <si>
    <t>Вариант: Можгинский 2014;
Таблица: Кассовое исполнение бюджета МО 2014;
Данные
МО=1302107
УБ=1122
ВР=000
ЦС=0000000
Ведомства=000
ФКР=0000
Узлы=21</t>
  </si>
  <si>
    <t>% исполнения к уточненному плану</t>
  </si>
  <si>
    <t>Вариант: Можгинский 2014;
Таблица: Кассовое исполнение бюджета МО 2013;
Данные
МО=1302107
УБ=1122
Дата=20131231
ВР=000
ЦС=0000000
Ведомства=000
ФКР=0000
Узлы=21</t>
  </si>
  <si>
    <t>00000000</t>
  </si>
  <si>
    <t>00</t>
  </si>
  <si>
    <t>0000</t>
  </si>
  <si>
    <t>000</t>
  </si>
  <si>
    <t>10000000</t>
  </si>
  <si>
    <t>НАЛОГОВЫЕ И НЕНАЛОГОВЫЕ ДОХОДЫ</t>
  </si>
  <si>
    <t>10100000</t>
  </si>
  <si>
    <t>НАЛОГИ НА ПРИБЫЛЬ, ДОХОДЫ</t>
  </si>
  <si>
    <t>10102010</t>
  </si>
  <si>
    <t>01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</si>
  <si>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</si>
  <si>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</si>
  <si>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</si>
  <si>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</si>
  <si>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10300000</t>
  </si>
  <si>
    <t>НАЛОГИ НА ТОВАРЫ (РАБОТЫ, УСЛУГИ), РЕАЛИЗУЕМЫЕ НА ТЕРРИТОРИИ РОССИЙСКОЙ ФЕДЕРАЦИИ</t>
  </si>
  <si>
    <t>10302230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</si>
  <si>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</si>
  <si>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</si>
  <si>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</si>
  <si>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</si>
  <si>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</si>
  <si>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</si>
  <si>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</si>
  <si>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</t>
  </si>
  <si>
    <t>НАЛОГИ НА СОВОКУПНЫЙ ДОХОД</t>
  </si>
  <si>
    <t>10503010</t>
  </si>
  <si>
    <t>Единый сельскохозяйственный налог</t>
  </si>
  <si>
    <t>10600000</t>
  </si>
  <si>
    <t>НАЛОГИ НА ИМУЩЕСТВО</t>
  </si>
  <si>
    <t>10601030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</si>
  <si>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</si>
  <si>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</si>
  <si>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</si>
  <si>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</si>
  <si>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</si>
  <si>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</si>
  <si>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11100000</t>
  </si>
  <si>
    <t>ДОХОДЫ ОТ ИСПОЛЬЗОВАНИЯ ИМУЩЕСТВА, НАХОДЯЩЕГОСЯ В ГОСУДАРСТВЕННОЙ И МУНИЦИПАЛЬНОЙ СОБСТВЕННОСТИ</t>
  </si>
  <si>
    <t>11105013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</si>
  <si>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</si>
  <si>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</si>
  <si>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11300000</t>
  </si>
  <si>
    <t>ДОХОДЫ ОТ ОКАЗАНИЯ ПЛАТНЫХ УСЛУГ(РАБОТ) И КОМПЕНСАЦИИ ЗАТРАТ ГОСУДАРСТВА</t>
  </si>
  <si>
    <t>11302995</t>
  </si>
  <si>
    <t>130</t>
  </si>
  <si>
    <t>Прочие доходы от компенсации затрат бюджетов поселений</t>
  </si>
  <si>
    <t>11400000</t>
  </si>
  <si>
    <t>ДОХОДЫ ОТ ПРОДАЖИ МАТЕРИАЛЬНЫХ И НЕМАТЕРИАЛЬНЫХ АКТИВОВ</t>
  </si>
  <si>
    <t>11406013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</si>
  <si>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</si>
  <si>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</si>
  <si>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20000000</t>
  </si>
  <si>
    <t>БЕЗВОЗМЕЗДНЫЕ ПОСТУПЛЕНИЯ</t>
  </si>
  <si>
    <t>20200000</t>
  </si>
  <si>
    <t>Безвозмездные поступления от других бюджетов бюджетной системы Российской Федерации</t>
  </si>
  <si>
    <t>20201001</t>
  </si>
  <si>
    <t>151</t>
  </si>
  <si>
    <t>Дотации бюджетам поселений на выравнивание бюджетной обеспеченности</t>
  </si>
  <si>
    <t>20202999</t>
  </si>
  <si>
    <t>Прочие субсидии бюджетам поселений</t>
  </si>
  <si>
    <t>20203015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</si>
  <si>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</si>
  <si>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21900000</t>
  </si>
  <si>
    <t>ВОЗВРАТ ОСТАТКОВ СУБСИДИЙ, СУБВЕНЦИЙ И ИНЫХ МЕЖБЮДЖЕТНЫХ ТРАНСФЕРТОВ, ИМЕЮЩИХ ЦЕЛЕВОЕ НАЗНАЧЕНИЕ, ПРОШЛЫХ ЛЕТ</t>
  </si>
  <si>
    <t>21905000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</si>
  <si>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</si>
  <si>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ИТОГО ДОХОДОВ</t>
  </si>
  <si>
    <t>БАЛАНС</t>
  </si>
  <si>
    <t>Приложение 1</t>
  </si>
  <si>
    <t>муниципального образования "Горнякское"</t>
  </si>
  <si>
    <t>ДЕФИЦИТ "-"/ ПРОФИЦИТ "+"</t>
  </si>
  <si>
    <t>от 12 марта 2015 года № 25.2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</si>
</sst>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164" fontId="2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shrinkToFit="1"/>
    </xf>
    <xf numFmtId="0" fontId="1" fillId="0" borderId="4" xfId="0" applyFont="1" applyFill="1" applyBorder="1" applyAlignment="1">
      <alignment shrinkToFit="1"/>
    </xf>
    <xf numFmtId="49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0" fontId="5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0" xfId="0" quotePrefix="1" applyFont="1" applyFill="1" applyAlignment="1">
      <alignment wrapText="1"/>
    </xf>
    <xf numFmtId="0" fontId="4" fillId="0" borderId="0" xfId="0" applyFont="1" applyAlignment="1">
      <alignment wrapText="1"/>
    </xf>
    <xf numFmtId="49" fontId="6" fillId="0" borderId="1" xfId="0" applyNumberFormat="1" applyFont="1" applyBorder="1"/>
    <xf numFmtId="49" fontId="6" fillId="0" borderId="2" xfId="0" applyNumberFormat="1" applyFont="1" applyBorder="1"/>
    <xf numFmtId="49" fontId="6" fillId="0" borderId="3" xfId="0" applyNumberFormat="1" applyFont="1" applyBorder="1"/>
    <xf numFmtId="164" fontId="7" fillId="0" borderId="4" xfId="0" applyNumberFormat="1" applyFont="1" applyBorder="1" applyAlignment="1">
      <alignment wrapText="1"/>
    </xf>
    <xf numFmtId="0" fontId="6" fillId="0" borderId="4" xfId="0" applyFont="1" applyBorder="1" applyAlignment="1">
      <alignment shrinkToFit="1"/>
    </xf>
    <xf numFmtId="0" fontId="6" fillId="0" borderId="4" xfId="0" applyFont="1" applyFill="1" applyBorder="1" applyAlignment="1">
      <alignment shrinkToFit="1"/>
    </xf>
    <xf numFmtId="0" fontId="4" fillId="0" borderId="0" xfId="0" applyFont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shrinkToFit="1"/>
    </xf>
    <xf numFmtId="165" fontId="3" fillId="0" borderId="4" xfId="0" applyNumberFormat="1" applyFont="1" applyBorder="1" applyAlignment="1">
      <alignment shrinkToFit="1"/>
    </xf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" workbookViewId="0">
      <selection activeCell="L5" sqref="L5"/>
    </sheetView>
  </sheetViews>
  <sheetFormatPr defaultRowHeight="15" x14ac:dyDescent="0.25"/>
  <cols>
    <col min="1" max="1" width="10.140625" style="13" bestFit="1" customWidth="1"/>
    <col min="2" max="2" width="3.28515625" style="13" customWidth="1"/>
    <col min="3" max="3" width="5.5703125" style="13" bestFit="1" customWidth="1"/>
    <col min="4" max="4" width="4.85546875" style="13" bestFit="1" customWidth="1"/>
    <col min="5" max="5" width="47.85546875" customWidth="1"/>
    <col min="6" max="6" width="14" hidden="1" customWidth="1"/>
    <col min="7" max="7" width="14" customWidth="1"/>
    <col min="8" max="8" width="14" style="12" customWidth="1"/>
    <col min="9" max="11" width="14" style="12" hidden="1" customWidth="1"/>
    <col min="12" max="12" width="14" style="12" customWidth="1"/>
    <col min="13" max="13" width="14" hidden="1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2" width="0" hidden="1" customWidth="1"/>
    <col min="263" max="264" width="14" customWidth="1"/>
    <col min="265" max="267" width="0" hidden="1" customWidth="1"/>
    <col min="268" max="268" width="14" customWidth="1"/>
    <col min="269" max="269" width="0" hidden="1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8" width="0" hidden="1" customWidth="1"/>
    <col min="519" max="520" width="14" customWidth="1"/>
    <col min="521" max="523" width="0" hidden="1" customWidth="1"/>
    <col min="524" max="524" width="14" customWidth="1"/>
    <col min="525" max="525" width="0" hidden="1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4" width="0" hidden="1" customWidth="1"/>
    <col min="775" max="776" width="14" customWidth="1"/>
    <col min="777" max="779" width="0" hidden="1" customWidth="1"/>
    <col min="780" max="780" width="14" customWidth="1"/>
    <col min="781" max="781" width="0" hidden="1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0" width="0" hidden="1" customWidth="1"/>
    <col min="1031" max="1032" width="14" customWidth="1"/>
    <col min="1033" max="1035" width="0" hidden="1" customWidth="1"/>
    <col min="1036" max="1036" width="14" customWidth="1"/>
    <col min="1037" max="1037" width="0" hidden="1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6" width="0" hidden="1" customWidth="1"/>
    <col min="1287" max="1288" width="14" customWidth="1"/>
    <col min="1289" max="1291" width="0" hidden="1" customWidth="1"/>
    <col min="1292" max="1292" width="14" customWidth="1"/>
    <col min="1293" max="1293" width="0" hidden="1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2" width="0" hidden="1" customWidth="1"/>
    <col min="1543" max="1544" width="14" customWidth="1"/>
    <col min="1545" max="1547" width="0" hidden="1" customWidth="1"/>
    <col min="1548" max="1548" width="14" customWidth="1"/>
    <col min="1549" max="1549" width="0" hidden="1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8" width="0" hidden="1" customWidth="1"/>
    <col min="1799" max="1800" width="14" customWidth="1"/>
    <col min="1801" max="1803" width="0" hidden="1" customWidth="1"/>
    <col min="1804" max="1804" width="14" customWidth="1"/>
    <col min="1805" max="1805" width="0" hidden="1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4" width="0" hidden="1" customWidth="1"/>
    <col min="2055" max="2056" width="14" customWidth="1"/>
    <col min="2057" max="2059" width="0" hidden="1" customWidth="1"/>
    <col min="2060" max="2060" width="14" customWidth="1"/>
    <col min="2061" max="2061" width="0" hidden="1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0" width="0" hidden="1" customWidth="1"/>
    <col min="2311" max="2312" width="14" customWidth="1"/>
    <col min="2313" max="2315" width="0" hidden="1" customWidth="1"/>
    <col min="2316" max="2316" width="14" customWidth="1"/>
    <col min="2317" max="2317" width="0" hidden="1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6" width="0" hidden="1" customWidth="1"/>
    <col min="2567" max="2568" width="14" customWidth="1"/>
    <col min="2569" max="2571" width="0" hidden="1" customWidth="1"/>
    <col min="2572" max="2572" width="14" customWidth="1"/>
    <col min="2573" max="2573" width="0" hidden="1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2" width="0" hidden="1" customWidth="1"/>
    <col min="2823" max="2824" width="14" customWidth="1"/>
    <col min="2825" max="2827" width="0" hidden="1" customWidth="1"/>
    <col min="2828" max="2828" width="14" customWidth="1"/>
    <col min="2829" max="2829" width="0" hidden="1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8" width="0" hidden="1" customWidth="1"/>
    <col min="3079" max="3080" width="14" customWidth="1"/>
    <col min="3081" max="3083" width="0" hidden="1" customWidth="1"/>
    <col min="3084" max="3084" width="14" customWidth="1"/>
    <col min="3085" max="3085" width="0" hidden="1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4" width="0" hidden="1" customWidth="1"/>
    <col min="3335" max="3336" width="14" customWidth="1"/>
    <col min="3337" max="3339" width="0" hidden="1" customWidth="1"/>
    <col min="3340" max="3340" width="14" customWidth="1"/>
    <col min="3341" max="3341" width="0" hidden="1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0" width="0" hidden="1" customWidth="1"/>
    <col min="3591" max="3592" width="14" customWidth="1"/>
    <col min="3593" max="3595" width="0" hidden="1" customWidth="1"/>
    <col min="3596" max="3596" width="14" customWidth="1"/>
    <col min="3597" max="3597" width="0" hidden="1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6" width="0" hidden="1" customWidth="1"/>
    <col min="3847" max="3848" width="14" customWidth="1"/>
    <col min="3849" max="3851" width="0" hidden="1" customWidth="1"/>
    <col min="3852" max="3852" width="14" customWidth="1"/>
    <col min="3853" max="3853" width="0" hidden="1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2" width="0" hidden="1" customWidth="1"/>
    <col min="4103" max="4104" width="14" customWidth="1"/>
    <col min="4105" max="4107" width="0" hidden="1" customWidth="1"/>
    <col min="4108" max="4108" width="14" customWidth="1"/>
    <col min="4109" max="4109" width="0" hidden="1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8" width="0" hidden="1" customWidth="1"/>
    <col min="4359" max="4360" width="14" customWidth="1"/>
    <col min="4361" max="4363" width="0" hidden="1" customWidth="1"/>
    <col min="4364" max="4364" width="14" customWidth="1"/>
    <col min="4365" max="4365" width="0" hidden="1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4" width="0" hidden="1" customWidth="1"/>
    <col min="4615" max="4616" width="14" customWidth="1"/>
    <col min="4617" max="4619" width="0" hidden="1" customWidth="1"/>
    <col min="4620" max="4620" width="14" customWidth="1"/>
    <col min="4621" max="4621" width="0" hidden="1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0" width="0" hidden="1" customWidth="1"/>
    <col min="4871" max="4872" width="14" customWidth="1"/>
    <col min="4873" max="4875" width="0" hidden="1" customWidth="1"/>
    <col min="4876" max="4876" width="14" customWidth="1"/>
    <col min="4877" max="4877" width="0" hidden="1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6" width="0" hidden="1" customWidth="1"/>
    <col min="5127" max="5128" width="14" customWidth="1"/>
    <col min="5129" max="5131" width="0" hidden="1" customWidth="1"/>
    <col min="5132" max="5132" width="14" customWidth="1"/>
    <col min="5133" max="5133" width="0" hidden="1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2" width="0" hidden="1" customWidth="1"/>
    <col min="5383" max="5384" width="14" customWidth="1"/>
    <col min="5385" max="5387" width="0" hidden="1" customWidth="1"/>
    <col min="5388" max="5388" width="14" customWidth="1"/>
    <col min="5389" max="5389" width="0" hidden="1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8" width="0" hidden="1" customWidth="1"/>
    <col min="5639" max="5640" width="14" customWidth="1"/>
    <col min="5641" max="5643" width="0" hidden="1" customWidth="1"/>
    <col min="5644" max="5644" width="14" customWidth="1"/>
    <col min="5645" max="5645" width="0" hidden="1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4" width="0" hidden="1" customWidth="1"/>
    <col min="5895" max="5896" width="14" customWidth="1"/>
    <col min="5897" max="5899" width="0" hidden="1" customWidth="1"/>
    <col min="5900" max="5900" width="14" customWidth="1"/>
    <col min="5901" max="5901" width="0" hidden="1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0" width="0" hidden="1" customWidth="1"/>
    <col min="6151" max="6152" width="14" customWidth="1"/>
    <col min="6153" max="6155" width="0" hidden="1" customWidth="1"/>
    <col min="6156" max="6156" width="14" customWidth="1"/>
    <col min="6157" max="6157" width="0" hidden="1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6" width="0" hidden="1" customWidth="1"/>
    <col min="6407" max="6408" width="14" customWidth="1"/>
    <col min="6409" max="6411" width="0" hidden="1" customWidth="1"/>
    <col min="6412" max="6412" width="14" customWidth="1"/>
    <col min="6413" max="6413" width="0" hidden="1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2" width="0" hidden="1" customWidth="1"/>
    <col min="6663" max="6664" width="14" customWidth="1"/>
    <col min="6665" max="6667" width="0" hidden="1" customWidth="1"/>
    <col min="6668" max="6668" width="14" customWidth="1"/>
    <col min="6669" max="6669" width="0" hidden="1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8" width="0" hidden="1" customWidth="1"/>
    <col min="6919" max="6920" width="14" customWidth="1"/>
    <col min="6921" max="6923" width="0" hidden="1" customWidth="1"/>
    <col min="6924" max="6924" width="14" customWidth="1"/>
    <col min="6925" max="6925" width="0" hidden="1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4" width="0" hidden="1" customWidth="1"/>
    <col min="7175" max="7176" width="14" customWidth="1"/>
    <col min="7177" max="7179" width="0" hidden="1" customWidth="1"/>
    <col min="7180" max="7180" width="14" customWidth="1"/>
    <col min="7181" max="7181" width="0" hidden="1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0" width="0" hidden="1" customWidth="1"/>
    <col min="7431" max="7432" width="14" customWidth="1"/>
    <col min="7433" max="7435" width="0" hidden="1" customWidth="1"/>
    <col min="7436" max="7436" width="14" customWidth="1"/>
    <col min="7437" max="7437" width="0" hidden="1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6" width="0" hidden="1" customWidth="1"/>
    <col min="7687" max="7688" width="14" customWidth="1"/>
    <col min="7689" max="7691" width="0" hidden="1" customWidth="1"/>
    <col min="7692" max="7692" width="14" customWidth="1"/>
    <col min="7693" max="7693" width="0" hidden="1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2" width="0" hidden="1" customWidth="1"/>
    <col min="7943" max="7944" width="14" customWidth="1"/>
    <col min="7945" max="7947" width="0" hidden="1" customWidth="1"/>
    <col min="7948" max="7948" width="14" customWidth="1"/>
    <col min="7949" max="7949" width="0" hidden="1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8" width="0" hidden="1" customWidth="1"/>
    <col min="8199" max="8200" width="14" customWidth="1"/>
    <col min="8201" max="8203" width="0" hidden="1" customWidth="1"/>
    <col min="8204" max="8204" width="14" customWidth="1"/>
    <col min="8205" max="8205" width="0" hidden="1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4" width="0" hidden="1" customWidth="1"/>
    <col min="8455" max="8456" width="14" customWidth="1"/>
    <col min="8457" max="8459" width="0" hidden="1" customWidth="1"/>
    <col min="8460" max="8460" width="14" customWidth="1"/>
    <col min="8461" max="8461" width="0" hidden="1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0" width="0" hidden="1" customWidth="1"/>
    <col min="8711" max="8712" width="14" customWidth="1"/>
    <col min="8713" max="8715" width="0" hidden="1" customWidth="1"/>
    <col min="8716" max="8716" width="14" customWidth="1"/>
    <col min="8717" max="8717" width="0" hidden="1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6" width="0" hidden="1" customWidth="1"/>
    <col min="8967" max="8968" width="14" customWidth="1"/>
    <col min="8969" max="8971" width="0" hidden="1" customWidth="1"/>
    <col min="8972" max="8972" width="14" customWidth="1"/>
    <col min="8973" max="8973" width="0" hidden="1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2" width="0" hidden="1" customWidth="1"/>
    <col min="9223" max="9224" width="14" customWidth="1"/>
    <col min="9225" max="9227" width="0" hidden="1" customWidth="1"/>
    <col min="9228" max="9228" width="14" customWidth="1"/>
    <col min="9229" max="9229" width="0" hidden="1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8" width="0" hidden="1" customWidth="1"/>
    <col min="9479" max="9480" width="14" customWidth="1"/>
    <col min="9481" max="9483" width="0" hidden="1" customWidth="1"/>
    <col min="9484" max="9484" width="14" customWidth="1"/>
    <col min="9485" max="9485" width="0" hidden="1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4" width="0" hidden="1" customWidth="1"/>
    <col min="9735" max="9736" width="14" customWidth="1"/>
    <col min="9737" max="9739" width="0" hidden="1" customWidth="1"/>
    <col min="9740" max="9740" width="14" customWidth="1"/>
    <col min="9741" max="9741" width="0" hidden="1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0" width="0" hidden="1" customWidth="1"/>
    <col min="9991" max="9992" width="14" customWidth="1"/>
    <col min="9993" max="9995" width="0" hidden="1" customWidth="1"/>
    <col min="9996" max="9996" width="14" customWidth="1"/>
    <col min="9997" max="9997" width="0" hidden="1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6" width="0" hidden="1" customWidth="1"/>
    <col min="10247" max="10248" width="14" customWidth="1"/>
    <col min="10249" max="10251" width="0" hidden="1" customWidth="1"/>
    <col min="10252" max="10252" width="14" customWidth="1"/>
    <col min="10253" max="10253" width="0" hidden="1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2" width="0" hidden="1" customWidth="1"/>
    <col min="10503" max="10504" width="14" customWidth="1"/>
    <col min="10505" max="10507" width="0" hidden="1" customWidth="1"/>
    <col min="10508" max="10508" width="14" customWidth="1"/>
    <col min="10509" max="10509" width="0" hidden="1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8" width="0" hidden="1" customWidth="1"/>
    <col min="10759" max="10760" width="14" customWidth="1"/>
    <col min="10761" max="10763" width="0" hidden="1" customWidth="1"/>
    <col min="10764" max="10764" width="14" customWidth="1"/>
    <col min="10765" max="10765" width="0" hidden="1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4" width="0" hidden="1" customWidth="1"/>
    <col min="11015" max="11016" width="14" customWidth="1"/>
    <col min="11017" max="11019" width="0" hidden="1" customWidth="1"/>
    <col min="11020" max="11020" width="14" customWidth="1"/>
    <col min="11021" max="11021" width="0" hidden="1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0" width="0" hidden="1" customWidth="1"/>
    <col min="11271" max="11272" width="14" customWidth="1"/>
    <col min="11273" max="11275" width="0" hidden="1" customWidth="1"/>
    <col min="11276" max="11276" width="14" customWidth="1"/>
    <col min="11277" max="11277" width="0" hidden="1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6" width="0" hidden="1" customWidth="1"/>
    <col min="11527" max="11528" width="14" customWidth="1"/>
    <col min="11529" max="11531" width="0" hidden="1" customWidth="1"/>
    <col min="11532" max="11532" width="14" customWidth="1"/>
    <col min="11533" max="11533" width="0" hidden="1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2" width="0" hidden="1" customWidth="1"/>
    <col min="11783" max="11784" width="14" customWidth="1"/>
    <col min="11785" max="11787" width="0" hidden="1" customWidth="1"/>
    <col min="11788" max="11788" width="14" customWidth="1"/>
    <col min="11789" max="11789" width="0" hidden="1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8" width="0" hidden="1" customWidth="1"/>
    <col min="12039" max="12040" width="14" customWidth="1"/>
    <col min="12041" max="12043" width="0" hidden="1" customWidth="1"/>
    <col min="12044" max="12044" width="14" customWidth="1"/>
    <col min="12045" max="12045" width="0" hidden="1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4" width="0" hidden="1" customWidth="1"/>
    <col min="12295" max="12296" width="14" customWidth="1"/>
    <col min="12297" max="12299" width="0" hidden="1" customWidth="1"/>
    <col min="12300" max="12300" width="14" customWidth="1"/>
    <col min="12301" max="12301" width="0" hidden="1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0" width="0" hidden="1" customWidth="1"/>
    <col min="12551" max="12552" width="14" customWidth="1"/>
    <col min="12553" max="12555" width="0" hidden="1" customWidth="1"/>
    <col min="12556" max="12556" width="14" customWidth="1"/>
    <col min="12557" max="12557" width="0" hidden="1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6" width="0" hidden="1" customWidth="1"/>
    <col min="12807" max="12808" width="14" customWidth="1"/>
    <col min="12809" max="12811" width="0" hidden="1" customWidth="1"/>
    <col min="12812" max="12812" width="14" customWidth="1"/>
    <col min="12813" max="12813" width="0" hidden="1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2" width="0" hidden="1" customWidth="1"/>
    <col min="13063" max="13064" width="14" customWidth="1"/>
    <col min="13065" max="13067" width="0" hidden="1" customWidth="1"/>
    <col min="13068" max="13068" width="14" customWidth="1"/>
    <col min="13069" max="13069" width="0" hidden="1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8" width="0" hidden="1" customWidth="1"/>
    <col min="13319" max="13320" width="14" customWidth="1"/>
    <col min="13321" max="13323" width="0" hidden="1" customWidth="1"/>
    <col min="13324" max="13324" width="14" customWidth="1"/>
    <col min="13325" max="13325" width="0" hidden="1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4" width="0" hidden="1" customWidth="1"/>
    <col min="13575" max="13576" width="14" customWidth="1"/>
    <col min="13577" max="13579" width="0" hidden="1" customWidth="1"/>
    <col min="13580" max="13580" width="14" customWidth="1"/>
    <col min="13581" max="13581" width="0" hidden="1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0" width="0" hidden="1" customWidth="1"/>
    <col min="13831" max="13832" width="14" customWidth="1"/>
    <col min="13833" max="13835" width="0" hidden="1" customWidth="1"/>
    <col min="13836" max="13836" width="14" customWidth="1"/>
    <col min="13837" max="13837" width="0" hidden="1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6" width="0" hidden="1" customWidth="1"/>
    <col min="14087" max="14088" width="14" customWidth="1"/>
    <col min="14089" max="14091" width="0" hidden="1" customWidth="1"/>
    <col min="14092" max="14092" width="14" customWidth="1"/>
    <col min="14093" max="14093" width="0" hidden="1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2" width="0" hidden="1" customWidth="1"/>
    <col min="14343" max="14344" width="14" customWidth="1"/>
    <col min="14345" max="14347" width="0" hidden="1" customWidth="1"/>
    <col min="14348" max="14348" width="14" customWidth="1"/>
    <col min="14349" max="14349" width="0" hidden="1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8" width="0" hidden="1" customWidth="1"/>
    <col min="14599" max="14600" width="14" customWidth="1"/>
    <col min="14601" max="14603" width="0" hidden="1" customWidth="1"/>
    <col min="14604" max="14604" width="14" customWidth="1"/>
    <col min="14605" max="14605" width="0" hidden="1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4" width="0" hidden="1" customWidth="1"/>
    <col min="14855" max="14856" width="14" customWidth="1"/>
    <col min="14857" max="14859" width="0" hidden="1" customWidth="1"/>
    <col min="14860" max="14860" width="14" customWidth="1"/>
    <col min="14861" max="14861" width="0" hidden="1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0" width="0" hidden="1" customWidth="1"/>
    <col min="15111" max="15112" width="14" customWidth="1"/>
    <col min="15113" max="15115" width="0" hidden="1" customWidth="1"/>
    <col min="15116" max="15116" width="14" customWidth="1"/>
    <col min="15117" max="15117" width="0" hidden="1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6" width="0" hidden="1" customWidth="1"/>
    <col min="15367" max="15368" width="14" customWidth="1"/>
    <col min="15369" max="15371" width="0" hidden="1" customWidth="1"/>
    <col min="15372" max="15372" width="14" customWidth="1"/>
    <col min="15373" max="15373" width="0" hidden="1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2" width="0" hidden="1" customWidth="1"/>
    <col min="15623" max="15624" width="14" customWidth="1"/>
    <col min="15625" max="15627" width="0" hidden="1" customWidth="1"/>
    <col min="15628" max="15628" width="14" customWidth="1"/>
    <col min="15629" max="15629" width="0" hidden="1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8" width="0" hidden="1" customWidth="1"/>
    <col min="15879" max="15880" width="14" customWidth="1"/>
    <col min="15881" max="15883" width="0" hidden="1" customWidth="1"/>
    <col min="15884" max="15884" width="14" customWidth="1"/>
    <col min="15885" max="15885" width="0" hidden="1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4" width="0" hidden="1" customWidth="1"/>
    <col min="16135" max="16136" width="14" customWidth="1"/>
    <col min="16137" max="16139" width="0" hidden="1" customWidth="1"/>
    <col min="16140" max="16140" width="14" customWidth="1"/>
    <col min="16141" max="16141" width="0" hidden="1" customWidth="1"/>
  </cols>
  <sheetData>
    <row r="1" spans="1:13" ht="14.25" hidden="1" customHeight="1" x14ac:dyDescent="0.25">
      <c r="A1" s="1"/>
      <c r="B1" s="2"/>
      <c r="C1" s="2"/>
      <c r="D1" s="3"/>
      <c r="E1" s="4"/>
      <c r="F1" s="5"/>
      <c r="G1" s="5"/>
      <c r="H1" s="6"/>
      <c r="I1" s="6"/>
      <c r="J1" s="6"/>
      <c r="K1" s="6"/>
      <c r="L1" s="6"/>
      <c r="M1" s="5"/>
    </row>
    <row r="2" spans="1:13" x14ac:dyDescent="0.25">
      <c r="A2" s="7"/>
      <c r="B2" s="7"/>
      <c r="C2" s="7"/>
      <c r="D2" s="7"/>
      <c r="E2" s="8"/>
      <c r="F2" s="9"/>
      <c r="G2" s="9"/>
      <c r="H2" s="10"/>
      <c r="I2" s="10"/>
      <c r="J2" s="10"/>
      <c r="K2" s="10"/>
      <c r="L2" s="10" t="s">
        <v>101</v>
      </c>
      <c r="M2" s="9"/>
    </row>
    <row r="3" spans="1:13" x14ac:dyDescent="0.25">
      <c r="A3" s="7"/>
      <c r="B3" s="7"/>
      <c r="C3" s="7"/>
      <c r="D3" s="7"/>
      <c r="E3" s="8"/>
      <c r="F3" s="9"/>
      <c r="G3" s="9"/>
      <c r="H3" s="10"/>
      <c r="I3" s="10"/>
      <c r="J3" s="10"/>
      <c r="K3" s="10"/>
      <c r="L3" s="10" t="s">
        <v>0</v>
      </c>
      <c r="M3" s="9"/>
    </row>
    <row r="4" spans="1:13" x14ac:dyDescent="0.25">
      <c r="A4" s="7"/>
      <c r="B4" s="7"/>
      <c r="C4" s="7"/>
      <c r="D4" s="7"/>
      <c r="E4" s="8"/>
      <c r="F4" s="9"/>
      <c r="G4" s="9"/>
      <c r="H4" s="10"/>
      <c r="I4" s="10"/>
      <c r="J4" s="10"/>
      <c r="K4" s="10"/>
      <c r="L4" s="10" t="s">
        <v>102</v>
      </c>
      <c r="M4" s="9"/>
    </row>
    <row r="5" spans="1:13" x14ac:dyDescent="0.25">
      <c r="A5" s="7"/>
      <c r="B5" s="7"/>
      <c r="C5" s="7"/>
      <c r="D5" s="7"/>
      <c r="E5" s="8"/>
      <c r="F5" s="9"/>
      <c r="G5" s="9"/>
      <c r="H5" s="10"/>
      <c r="I5" s="10"/>
      <c r="J5" s="10"/>
      <c r="K5" s="10"/>
      <c r="L5" s="10" t="s">
        <v>104</v>
      </c>
      <c r="M5" s="9"/>
    </row>
    <row r="6" spans="1:13" x14ac:dyDescent="0.25">
      <c r="A6" s="7"/>
      <c r="B6" s="7"/>
      <c r="C6" s="7"/>
      <c r="D6" s="7"/>
      <c r="E6" s="8"/>
      <c r="F6" s="9"/>
      <c r="G6" s="9"/>
      <c r="H6" s="10"/>
      <c r="I6" s="10"/>
      <c r="J6" s="10"/>
      <c r="K6" s="10"/>
      <c r="L6" s="10"/>
      <c r="M6" s="9"/>
    </row>
    <row r="7" spans="1:13" ht="16.5" customHeight="1" x14ac:dyDescent="0.25">
      <c r="A7" s="40" t="s">
        <v>1</v>
      </c>
      <c r="B7" s="40"/>
      <c r="C7" s="40"/>
      <c r="D7" s="40"/>
      <c r="E7" s="40"/>
      <c r="F7" s="40"/>
      <c r="G7" s="40"/>
      <c r="H7" s="40"/>
      <c r="I7" s="11"/>
      <c r="J7" s="11"/>
      <c r="L7" s="11"/>
      <c r="M7" s="12"/>
    </row>
    <row r="8" spans="1:13" ht="16.5" customHeight="1" x14ac:dyDescent="0.25">
      <c r="A8" s="40" t="s">
        <v>2</v>
      </c>
      <c r="B8" s="40"/>
      <c r="C8" s="40"/>
      <c r="D8" s="40"/>
      <c r="E8" s="40"/>
      <c r="F8" s="40"/>
      <c r="G8" s="40"/>
      <c r="H8" s="40"/>
      <c r="I8" s="11"/>
      <c r="J8" s="11"/>
      <c r="L8" s="11"/>
      <c r="M8" s="12"/>
    </row>
    <row r="9" spans="1:13" ht="16.5" customHeight="1" x14ac:dyDescent="0.25">
      <c r="A9" s="40" t="str">
        <f>CONCATENATE("""",LEFT(G13,FIND("*",G13,1)-1),""" ","  за ",IF(MID(G13,FIND("*",G13,1)+4,2)="04","1 квартал ",IF(MID(G13,FIND("*",G13,1)+4,2)="07","1 полугодие ",IF(MID(G13,FIND("*",G13,1)+4,2)="10","9 месяцев ",""))),IF(MID(G13,FIND("*",G13,1)+4,2)="01",CONCATENATE(TEXT(VALUE(RIGHT(G13,4)-1),"0000")," год"),CONCATENATE(RIGHT(G13,4)," года")))</f>
        <v>"Горнякское"   за 2014 года</v>
      </c>
      <c r="B9" s="40"/>
      <c r="C9" s="40"/>
      <c r="D9" s="40"/>
      <c r="E9" s="40"/>
      <c r="F9" s="40"/>
      <c r="G9" s="40"/>
      <c r="H9" s="40"/>
      <c r="I9" s="11"/>
      <c r="J9" s="11"/>
      <c r="L9" s="11"/>
      <c r="M9" s="12"/>
    </row>
    <row r="10" spans="1:13" x14ac:dyDescent="0.25">
      <c r="F10" s="14"/>
      <c r="G10" s="14"/>
      <c r="H10" s="15"/>
      <c r="I10" s="15"/>
      <c r="J10" s="15"/>
      <c r="K10" s="15"/>
      <c r="L10" s="15" t="s">
        <v>3</v>
      </c>
      <c r="M10" s="14"/>
    </row>
    <row r="11" spans="1:13" ht="62.25" customHeight="1" x14ac:dyDescent="0.25">
      <c r="A11" s="16" t="s">
        <v>4</v>
      </c>
      <c r="B11" s="16"/>
      <c r="C11" s="16"/>
      <c r="D11" s="16"/>
      <c r="E11" s="17" t="s">
        <v>5</v>
      </c>
      <c r="F11" s="18" t="str">
        <f>CONCATENATE("Исполнение на ",RIGHT(F13,10))</f>
        <v>Исполнение на 31.12.2013</v>
      </c>
      <c r="G11" s="18" t="str">
        <f>CONCATENATE("Уточнён-ный план на ",IF(MID(G13,FIND("*",G13,1)+4,2)="01",CONCATENATE(TEXT(VALUE(RIGHT(G13,4)-1),"0000")," год"),CONCATENATE(RIGHT(G13,4)," год")))</f>
        <v>Уточнён-ный план на 2014 год</v>
      </c>
      <c r="H11" s="19" t="str">
        <f>CONCATENATE("Исполнение на ",RIGHT(G13,10))</f>
        <v>Исполнение на 31.12.2014</v>
      </c>
      <c r="I11" s="19"/>
      <c r="J11" s="19"/>
      <c r="K11" s="20" t="s">
        <v>6</v>
      </c>
      <c r="L11" s="20" t="s">
        <v>7</v>
      </c>
      <c r="M11" s="18"/>
    </row>
    <row r="12" spans="1:13" s="24" customFormat="1" ht="53.25" hidden="1" customHeight="1" x14ac:dyDescent="0.2">
      <c r="A12" s="21" t="s">
        <v>8</v>
      </c>
      <c r="B12" s="21" t="s">
        <v>9</v>
      </c>
      <c r="C12" s="21" t="s">
        <v>10</v>
      </c>
      <c r="D12" s="21" t="s">
        <v>11</v>
      </c>
      <c r="E12" s="22" t="s">
        <v>12</v>
      </c>
      <c r="F12" s="22" t="s">
        <v>13</v>
      </c>
      <c r="G12" s="22" t="s">
        <v>14</v>
      </c>
      <c r="H12" s="23" t="s">
        <v>15</v>
      </c>
      <c r="I12" s="23" t="s">
        <v>16</v>
      </c>
      <c r="J12" s="23" t="s">
        <v>17</v>
      </c>
      <c r="K12" s="23" t="s">
        <v>18</v>
      </c>
      <c r="L12" s="23" t="s">
        <v>19</v>
      </c>
      <c r="M12" s="22" t="s">
        <v>20</v>
      </c>
    </row>
    <row r="13" spans="1:13" s="28" customFormat="1" ht="67.5" hidden="1" customHeight="1" x14ac:dyDescent="0.2">
      <c r="A13" s="25" t="s">
        <v>4</v>
      </c>
      <c r="B13" s="25" t="s">
        <v>21</v>
      </c>
      <c r="C13" s="25" t="s">
        <v>22</v>
      </c>
      <c r="D13" s="25" t="s">
        <v>23</v>
      </c>
      <c r="E13" s="26" t="s">
        <v>24</v>
      </c>
      <c r="F13" s="26" t="s">
        <v>25</v>
      </c>
      <c r="G13" s="26" t="s">
        <v>26</v>
      </c>
      <c r="H13" s="27" t="s">
        <v>27</v>
      </c>
      <c r="I13" s="27" t="s">
        <v>28</v>
      </c>
      <c r="J13" s="27" t="s">
        <v>29</v>
      </c>
      <c r="K13" s="27" t="s">
        <v>6</v>
      </c>
      <c r="L13" s="27" t="s">
        <v>30</v>
      </c>
      <c r="M13" s="26" t="s">
        <v>31</v>
      </c>
    </row>
    <row r="14" spans="1:13" s="35" customFormat="1" ht="17.25" hidden="1" customHeight="1" x14ac:dyDescent="0.2">
      <c r="A14" s="29" t="s">
        <v>32</v>
      </c>
      <c r="B14" s="30" t="s">
        <v>33</v>
      </c>
      <c r="C14" s="30" t="s">
        <v>34</v>
      </c>
      <c r="D14" s="31" t="s">
        <v>35</v>
      </c>
      <c r="E14" s="32"/>
      <c r="F14" s="33"/>
      <c r="G14" s="33">
        <v>2968.08</v>
      </c>
      <c r="H14" s="34">
        <v>2854.17</v>
      </c>
      <c r="I14" s="34">
        <v>3208.08</v>
      </c>
      <c r="J14" s="34">
        <v>3034.12</v>
      </c>
      <c r="K14" s="34"/>
      <c r="L14" s="34">
        <v>96.2</v>
      </c>
      <c r="M14" s="33"/>
    </row>
    <row r="15" spans="1:13" s="35" customFormat="1" ht="14.25" x14ac:dyDescent="0.2">
      <c r="A15" s="29" t="s">
        <v>36</v>
      </c>
      <c r="B15" s="30" t="s">
        <v>33</v>
      </c>
      <c r="C15" s="30" t="s">
        <v>34</v>
      </c>
      <c r="D15" s="31" t="s">
        <v>35</v>
      </c>
      <c r="E15" s="32" t="s">
        <v>37</v>
      </c>
      <c r="F15" s="33"/>
      <c r="G15" s="33">
        <v>2304</v>
      </c>
      <c r="H15" s="34">
        <v>2197.98</v>
      </c>
      <c r="I15" s="34">
        <v>3208.08</v>
      </c>
      <c r="J15" s="34">
        <v>3034.12</v>
      </c>
      <c r="K15" s="34"/>
      <c r="L15" s="34">
        <v>95.4</v>
      </c>
      <c r="M15" s="33"/>
    </row>
    <row r="16" spans="1:13" s="35" customFormat="1" ht="14.25" x14ac:dyDescent="0.2">
      <c r="A16" s="29" t="s">
        <v>38</v>
      </c>
      <c r="B16" s="30" t="s">
        <v>33</v>
      </c>
      <c r="C16" s="30" t="s">
        <v>34</v>
      </c>
      <c r="D16" s="31" t="s">
        <v>35</v>
      </c>
      <c r="E16" s="32" t="s">
        <v>39</v>
      </c>
      <c r="F16" s="33"/>
      <c r="G16" s="33">
        <v>1028</v>
      </c>
      <c r="H16" s="34">
        <v>601.9</v>
      </c>
      <c r="I16" s="34">
        <v>3208.08</v>
      </c>
      <c r="J16" s="34">
        <v>3034.12</v>
      </c>
      <c r="K16" s="34"/>
      <c r="L16" s="34">
        <v>58.6</v>
      </c>
      <c r="M16" s="33"/>
    </row>
    <row r="17" spans="1:13" ht="60.75" x14ac:dyDescent="0.25">
      <c r="A17" s="1" t="s">
        <v>40</v>
      </c>
      <c r="B17" s="2" t="s">
        <v>41</v>
      </c>
      <c r="C17" s="2" t="s">
        <v>34</v>
      </c>
      <c r="D17" s="3" t="s">
        <v>42</v>
      </c>
      <c r="E17" s="4" t="s">
        <v>43</v>
      </c>
      <c r="F17" s="5"/>
      <c r="G17" s="5">
        <v>1028</v>
      </c>
      <c r="H17" s="6">
        <v>601.05999999999995</v>
      </c>
      <c r="I17" s="6"/>
      <c r="J17" s="6"/>
      <c r="K17" s="6"/>
      <c r="L17" s="6">
        <v>58.5</v>
      </c>
      <c r="M17" s="5"/>
    </row>
    <row r="18" spans="1:13" ht="36.75" x14ac:dyDescent="0.25">
      <c r="A18" s="1" t="s">
        <v>44</v>
      </c>
      <c r="B18" s="2" t="s">
        <v>41</v>
      </c>
      <c r="C18" s="2" t="s">
        <v>34</v>
      </c>
      <c r="D18" s="3" t="s">
        <v>42</v>
      </c>
      <c r="E18" s="4" t="s">
        <v>45</v>
      </c>
      <c r="F18" s="5"/>
      <c r="G18" s="5"/>
      <c r="H18" s="6">
        <v>0.84</v>
      </c>
      <c r="I18" s="6"/>
      <c r="J18" s="6"/>
      <c r="K18" s="6"/>
      <c r="L18" s="6"/>
      <c r="M18" s="5"/>
    </row>
    <row r="19" spans="1:13" s="35" customFormat="1" ht="36" x14ac:dyDescent="0.2">
      <c r="A19" s="29" t="s">
        <v>46</v>
      </c>
      <c r="B19" s="30" t="s">
        <v>33</v>
      </c>
      <c r="C19" s="30" t="s">
        <v>34</v>
      </c>
      <c r="D19" s="31" t="s">
        <v>35</v>
      </c>
      <c r="E19" s="32" t="s">
        <v>47</v>
      </c>
      <c r="F19" s="33"/>
      <c r="G19" s="33">
        <v>506</v>
      </c>
      <c r="H19" s="34">
        <v>420.44</v>
      </c>
      <c r="I19" s="34">
        <v>3208.08</v>
      </c>
      <c r="J19" s="34">
        <v>3034.12</v>
      </c>
      <c r="K19" s="34"/>
      <c r="L19" s="34">
        <v>83.1</v>
      </c>
      <c r="M19" s="33"/>
    </row>
    <row r="20" spans="1:13" ht="60.75" x14ac:dyDescent="0.25">
      <c r="A20" s="1" t="s">
        <v>48</v>
      </c>
      <c r="B20" s="2" t="s">
        <v>41</v>
      </c>
      <c r="C20" s="2" t="s">
        <v>34</v>
      </c>
      <c r="D20" s="3" t="s">
        <v>42</v>
      </c>
      <c r="E20" s="4" t="s">
        <v>49</v>
      </c>
      <c r="F20" s="5"/>
      <c r="G20" s="5">
        <v>126</v>
      </c>
      <c r="H20" s="6">
        <v>158.68</v>
      </c>
      <c r="I20" s="6"/>
      <c r="J20" s="6"/>
      <c r="K20" s="6"/>
      <c r="L20" s="6">
        <v>125.9</v>
      </c>
      <c r="M20" s="5"/>
    </row>
    <row r="21" spans="1:13" ht="72.75" x14ac:dyDescent="0.25">
      <c r="A21" s="1" t="s">
        <v>50</v>
      </c>
      <c r="B21" s="2" t="s">
        <v>41</v>
      </c>
      <c r="C21" s="2" t="s">
        <v>34</v>
      </c>
      <c r="D21" s="3" t="s">
        <v>42</v>
      </c>
      <c r="E21" s="4" t="s">
        <v>51</v>
      </c>
      <c r="F21" s="5"/>
      <c r="G21" s="5">
        <v>127</v>
      </c>
      <c r="H21" s="6">
        <v>3.57</v>
      </c>
      <c r="I21" s="6"/>
      <c r="J21" s="6"/>
      <c r="K21" s="6"/>
      <c r="L21" s="6">
        <v>2.8</v>
      </c>
      <c r="M21" s="5"/>
    </row>
    <row r="22" spans="1:13" ht="60.75" x14ac:dyDescent="0.25">
      <c r="A22" s="1" t="s">
        <v>52</v>
      </c>
      <c r="B22" s="2" t="s">
        <v>41</v>
      </c>
      <c r="C22" s="2" t="s">
        <v>34</v>
      </c>
      <c r="D22" s="3" t="s">
        <v>42</v>
      </c>
      <c r="E22" s="4" t="s">
        <v>53</v>
      </c>
      <c r="F22" s="5"/>
      <c r="G22" s="5">
        <v>126</v>
      </c>
      <c r="H22" s="6">
        <v>271.83999999999997</v>
      </c>
      <c r="I22" s="6"/>
      <c r="J22" s="6"/>
      <c r="K22" s="6"/>
      <c r="L22" s="6">
        <v>215.7</v>
      </c>
      <c r="M22" s="5"/>
    </row>
    <row r="23" spans="1:13" ht="60.75" x14ac:dyDescent="0.25">
      <c r="A23" s="1" t="s">
        <v>54</v>
      </c>
      <c r="B23" s="2" t="s">
        <v>41</v>
      </c>
      <c r="C23" s="2" t="s">
        <v>34</v>
      </c>
      <c r="D23" s="3" t="s">
        <v>42</v>
      </c>
      <c r="E23" s="4" t="s">
        <v>55</v>
      </c>
      <c r="F23" s="5"/>
      <c r="G23" s="5">
        <v>127</v>
      </c>
      <c r="H23" s="6">
        <v>-13.65</v>
      </c>
      <c r="I23" s="6"/>
      <c r="J23" s="6"/>
      <c r="K23" s="6"/>
      <c r="L23" s="6">
        <v>-10.7</v>
      </c>
      <c r="M23" s="5"/>
    </row>
    <row r="24" spans="1:13" s="35" customFormat="1" ht="14.25" x14ac:dyDescent="0.2">
      <c r="A24" s="29" t="s">
        <v>56</v>
      </c>
      <c r="B24" s="30" t="s">
        <v>33</v>
      </c>
      <c r="C24" s="30" t="s">
        <v>34</v>
      </c>
      <c r="D24" s="31" t="s">
        <v>35</v>
      </c>
      <c r="E24" s="32" t="s">
        <v>57</v>
      </c>
      <c r="F24" s="33"/>
      <c r="G24" s="33">
        <v>40</v>
      </c>
      <c r="H24" s="34">
        <v>29.98</v>
      </c>
      <c r="I24" s="34">
        <v>3208.08</v>
      </c>
      <c r="J24" s="34">
        <v>3034.12</v>
      </c>
      <c r="K24" s="34"/>
      <c r="L24" s="34">
        <v>75</v>
      </c>
      <c r="M24" s="33"/>
    </row>
    <row r="25" spans="1:13" x14ac:dyDescent="0.25">
      <c r="A25" s="1" t="s">
        <v>58</v>
      </c>
      <c r="B25" s="2" t="s">
        <v>41</v>
      </c>
      <c r="C25" s="2" t="s">
        <v>34</v>
      </c>
      <c r="D25" s="3" t="s">
        <v>42</v>
      </c>
      <c r="E25" s="4" t="s">
        <v>59</v>
      </c>
      <c r="F25" s="5"/>
      <c r="G25" s="5">
        <v>40</v>
      </c>
      <c r="H25" s="6">
        <v>29.98</v>
      </c>
      <c r="I25" s="6"/>
      <c r="J25" s="6"/>
      <c r="K25" s="6"/>
      <c r="L25" s="6">
        <v>75</v>
      </c>
      <c r="M25" s="5"/>
    </row>
    <row r="26" spans="1:13" s="35" customFormat="1" ht="14.25" x14ac:dyDescent="0.2">
      <c r="A26" s="29" t="s">
        <v>60</v>
      </c>
      <c r="B26" s="30" t="s">
        <v>33</v>
      </c>
      <c r="C26" s="30" t="s">
        <v>34</v>
      </c>
      <c r="D26" s="31" t="s">
        <v>35</v>
      </c>
      <c r="E26" s="32" t="s">
        <v>61</v>
      </c>
      <c r="F26" s="33"/>
      <c r="G26" s="33">
        <v>507</v>
      </c>
      <c r="H26" s="34">
        <v>684.86</v>
      </c>
      <c r="I26" s="34">
        <v>3208.08</v>
      </c>
      <c r="J26" s="34">
        <v>3034.12</v>
      </c>
      <c r="K26" s="34"/>
      <c r="L26" s="34">
        <v>135.1</v>
      </c>
      <c r="M26" s="33"/>
    </row>
    <row r="27" spans="1:13" ht="36.75" x14ac:dyDescent="0.25">
      <c r="A27" s="1" t="s">
        <v>62</v>
      </c>
      <c r="B27" s="2" t="s">
        <v>63</v>
      </c>
      <c r="C27" s="2" t="s">
        <v>34</v>
      </c>
      <c r="D27" s="3" t="s">
        <v>42</v>
      </c>
      <c r="E27" s="4" t="s">
        <v>64</v>
      </c>
      <c r="F27" s="5"/>
      <c r="G27" s="5">
        <v>165</v>
      </c>
      <c r="H27" s="6">
        <v>160.9</v>
      </c>
      <c r="I27" s="6"/>
      <c r="J27" s="6"/>
      <c r="K27" s="6"/>
      <c r="L27" s="6">
        <v>97.5</v>
      </c>
      <c r="M27" s="5"/>
    </row>
    <row r="28" spans="1:13" ht="48.75" x14ac:dyDescent="0.25">
      <c r="A28" s="1" t="s">
        <v>65</v>
      </c>
      <c r="B28" s="2" t="s">
        <v>63</v>
      </c>
      <c r="C28" s="2" t="s">
        <v>34</v>
      </c>
      <c r="D28" s="3" t="s">
        <v>42</v>
      </c>
      <c r="E28" s="4" t="s">
        <v>66</v>
      </c>
      <c r="F28" s="5"/>
      <c r="G28" s="5">
        <v>187</v>
      </c>
      <c r="H28" s="6">
        <v>245.24</v>
      </c>
      <c r="I28" s="6"/>
      <c r="J28" s="6"/>
      <c r="K28" s="6"/>
      <c r="L28" s="6">
        <v>131.1</v>
      </c>
      <c r="M28" s="5"/>
    </row>
    <row r="29" spans="1:13" ht="48.75" x14ac:dyDescent="0.25">
      <c r="A29" s="1" t="s">
        <v>67</v>
      </c>
      <c r="B29" s="2" t="s">
        <v>63</v>
      </c>
      <c r="C29" s="2" t="s">
        <v>34</v>
      </c>
      <c r="D29" s="3" t="s">
        <v>42</v>
      </c>
      <c r="E29" s="4" t="s">
        <v>68</v>
      </c>
      <c r="F29" s="5"/>
      <c r="G29" s="5">
        <v>155</v>
      </c>
      <c r="H29" s="6">
        <v>278.72000000000003</v>
      </c>
      <c r="I29" s="6"/>
      <c r="J29" s="6"/>
      <c r="K29" s="6"/>
      <c r="L29" s="6">
        <v>179.8</v>
      </c>
      <c r="M29" s="5"/>
    </row>
    <row r="30" spans="1:13" s="35" customFormat="1" ht="36" x14ac:dyDescent="0.2">
      <c r="A30" s="29" t="s">
        <v>69</v>
      </c>
      <c r="B30" s="30" t="s">
        <v>33</v>
      </c>
      <c r="C30" s="30" t="s">
        <v>34</v>
      </c>
      <c r="D30" s="31" t="s">
        <v>35</v>
      </c>
      <c r="E30" s="32" t="s">
        <v>70</v>
      </c>
      <c r="F30" s="33"/>
      <c r="G30" s="33">
        <v>220</v>
      </c>
      <c r="H30" s="34">
        <v>384.03</v>
      </c>
      <c r="I30" s="34">
        <v>3208.08</v>
      </c>
      <c r="J30" s="34">
        <v>3034.12</v>
      </c>
      <c r="K30" s="34"/>
      <c r="L30" s="34">
        <v>174.6</v>
      </c>
      <c r="M30" s="33"/>
    </row>
    <row r="31" spans="1:13" ht="60.75" x14ac:dyDescent="0.25">
      <c r="A31" s="1" t="s">
        <v>71</v>
      </c>
      <c r="B31" s="2" t="s">
        <v>63</v>
      </c>
      <c r="C31" s="2" t="s">
        <v>34</v>
      </c>
      <c r="D31" s="3" t="s">
        <v>72</v>
      </c>
      <c r="E31" s="4" t="s">
        <v>73</v>
      </c>
      <c r="F31" s="5"/>
      <c r="G31" s="5">
        <v>220</v>
      </c>
      <c r="H31" s="6">
        <v>384.03</v>
      </c>
      <c r="I31" s="6"/>
      <c r="J31" s="6"/>
      <c r="K31" s="6"/>
      <c r="L31" s="6">
        <v>174.6</v>
      </c>
      <c r="M31" s="5"/>
    </row>
    <row r="32" spans="1:13" s="35" customFormat="1" ht="24" x14ac:dyDescent="0.2">
      <c r="A32" s="29" t="s">
        <v>74</v>
      </c>
      <c r="B32" s="30" t="s">
        <v>33</v>
      </c>
      <c r="C32" s="30" t="s">
        <v>34</v>
      </c>
      <c r="D32" s="31" t="s">
        <v>35</v>
      </c>
      <c r="E32" s="32" t="s">
        <v>75</v>
      </c>
      <c r="F32" s="33"/>
      <c r="G32" s="33"/>
      <c r="H32" s="34">
        <v>0.01</v>
      </c>
      <c r="I32" s="34">
        <v>3208.08</v>
      </c>
      <c r="J32" s="34">
        <v>3034.12</v>
      </c>
      <c r="K32" s="34"/>
      <c r="L32" s="34"/>
      <c r="M32" s="33"/>
    </row>
    <row r="33" spans="1:13" x14ac:dyDescent="0.25">
      <c r="A33" s="1" t="s">
        <v>76</v>
      </c>
      <c r="B33" s="2" t="s">
        <v>63</v>
      </c>
      <c r="C33" s="2" t="s">
        <v>34</v>
      </c>
      <c r="D33" s="3" t="s">
        <v>77</v>
      </c>
      <c r="E33" s="4" t="s">
        <v>78</v>
      </c>
      <c r="F33" s="5"/>
      <c r="G33" s="5"/>
      <c r="H33" s="6">
        <v>0.01</v>
      </c>
      <c r="I33" s="6"/>
      <c r="J33" s="6"/>
      <c r="K33" s="6"/>
      <c r="L33" s="6"/>
      <c r="M33" s="5"/>
    </row>
    <row r="34" spans="1:13" s="35" customFormat="1" ht="24" x14ac:dyDescent="0.2">
      <c r="A34" s="29" t="s">
        <v>79</v>
      </c>
      <c r="B34" s="30" t="s">
        <v>33</v>
      </c>
      <c r="C34" s="30" t="s">
        <v>34</v>
      </c>
      <c r="D34" s="31" t="s">
        <v>35</v>
      </c>
      <c r="E34" s="32" t="s">
        <v>80</v>
      </c>
      <c r="F34" s="33"/>
      <c r="G34" s="33">
        <v>3</v>
      </c>
      <c r="H34" s="34">
        <v>76.760000000000005</v>
      </c>
      <c r="I34" s="34">
        <v>3208.08</v>
      </c>
      <c r="J34" s="34">
        <v>3034.12</v>
      </c>
      <c r="K34" s="34"/>
      <c r="L34" s="34">
        <v>2558.6999999999998</v>
      </c>
      <c r="M34" s="33"/>
    </row>
    <row r="35" spans="1:13" ht="36.75" x14ac:dyDescent="0.25">
      <c r="A35" s="1" t="s">
        <v>81</v>
      </c>
      <c r="B35" s="2" t="s">
        <v>63</v>
      </c>
      <c r="C35" s="2" t="s">
        <v>34</v>
      </c>
      <c r="D35" s="3" t="s">
        <v>82</v>
      </c>
      <c r="E35" s="4" t="s">
        <v>83</v>
      </c>
      <c r="F35" s="5"/>
      <c r="G35" s="5">
        <v>3</v>
      </c>
      <c r="H35" s="6">
        <v>76.760000000000005</v>
      </c>
      <c r="I35" s="6"/>
      <c r="J35" s="6"/>
      <c r="K35" s="6"/>
      <c r="L35" s="6">
        <v>2558.6999999999998</v>
      </c>
      <c r="M35" s="5"/>
    </row>
    <row r="36" spans="1:13" s="35" customFormat="1" ht="14.25" x14ac:dyDescent="0.2">
      <c r="A36" s="29" t="s">
        <v>84</v>
      </c>
      <c r="B36" s="30" t="s">
        <v>33</v>
      </c>
      <c r="C36" s="30" t="s">
        <v>34</v>
      </c>
      <c r="D36" s="31" t="s">
        <v>35</v>
      </c>
      <c r="E36" s="32" t="s">
        <v>85</v>
      </c>
      <c r="F36" s="33"/>
      <c r="G36" s="33">
        <v>664.08</v>
      </c>
      <c r="H36" s="34">
        <v>656.19</v>
      </c>
      <c r="I36" s="34">
        <v>3208.08</v>
      </c>
      <c r="J36" s="34">
        <v>3034.12</v>
      </c>
      <c r="K36" s="34"/>
      <c r="L36" s="34">
        <v>98.8</v>
      </c>
      <c r="M36" s="33"/>
    </row>
    <row r="37" spans="1:13" s="35" customFormat="1" ht="24" x14ac:dyDescent="0.2">
      <c r="A37" s="29" t="s">
        <v>86</v>
      </c>
      <c r="B37" s="30" t="s">
        <v>33</v>
      </c>
      <c r="C37" s="30" t="s">
        <v>34</v>
      </c>
      <c r="D37" s="31" t="s">
        <v>35</v>
      </c>
      <c r="E37" s="32" t="s">
        <v>87</v>
      </c>
      <c r="F37" s="33"/>
      <c r="G37" s="33">
        <v>664.08</v>
      </c>
      <c r="H37" s="34">
        <v>660.94</v>
      </c>
      <c r="I37" s="34">
        <v>3208.08</v>
      </c>
      <c r="J37" s="34">
        <v>3034.12</v>
      </c>
      <c r="K37" s="34"/>
      <c r="L37" s="34">
        <v>99.5</v>
      </c>
      <c r="M37" s="33"/>
    </row>
    <row r="38" spans="1:13" ht="24.75" x14ac:dyDescent="0.25">
      <c r="A38" s="1" t="s">
        <v>88</v>
      </c>
      <c r="B38" s="2" t="s">
        <v>63</v>
      </c>
      <c r="C38" s="2" t="s">
        <v>34</v>
      </c>
      <c r="D38" s="3" t="s">
        <v>89</v>
      </c>
      <c r="E38" s="4" t="s">
        <v>90</v>
      </c>
      <c r="F38" s="5"/>
      <c r="G38" s="5">
        <v>221</v>
      </c>
      <c r="H38" s="6">
        <v>221</v>
      </c>
      <c r="I38" s="6"/>
      <c r="J38" s="6"/>
      <c r="K38" s="6"/>
      <c r="L38" s="6">
        <v>100</v>
      </c>
      <c r="M38" s="5"/>
    </row>
    <row r="39" spans="1:13" x14ac:dyDescent="0.25">
      <c r="A39" s="1" t="s">
        <v>91</v>
      </c>
      <c r="B39" s="2" t="s">
        <v>63</v>
      </c>
      <c r="C39" s="2" t="s">
        <v>34</v>
      </c>
      <c r="D39" s="3" t="s">
        <v>89</v>
      </c>
      <c r="E39" s="4" t="s">
        <v>92</v>
      </c>
      <c r="F39" s="5"/>
      <c r="G39" s="5">
        <v>385.68</v>
      </c>
      <c r="H39" s="6">
        <v>385.68</v>
      </c>
      <c r="I39" s="6"/>
      <c r="J39" s="6"/>
      <c r="K39" s="6"/>
      <c r="L39" s="6">
        <v>100</v>
      </c>
      <c r="M39" s="5"/>
    </row>
    <row r="40" spans="1:13" ht="36.75" x14ac:dyDescent="0.25">
      <c r="A40" s="1" t="s">
        <v>93</v>
      </c>
      <c r="B40" s="2" t="s">
        <v>63</v>
      </c>
      <c r="C40" s="2" t="s">
        <v>34</v>
      </c>
      <c r="D40" s="3" t="s">
        <v>89</v>
      </c>
      <c r="E40" s="4" t="s">
        <v>94</v>
      </c>
      <c r="F40" s="5"/>
      <c r="G40" s="5">
        <v>57.4</v>
      </c>
      <c r="H40" s="6">
        <v>54.26</v>
      </c>
      <c r="I40" s="6"/>
      <c r="J40" s="6"/>
      <c r="K40" s="6"/>
      <c r="L40" s="6">
        <v>94.5</v>
      </c>
      <c r="M40" s="5"/>
    </row>
    <row r="41" spans="1:13" s="35" customFormat="1" ht="36" x14ac:dyDescent="0.2">
      <c r="A41" s="29" t="s">
        <v>95</v>
      </c>
      <c r="B41" s="30" t="s">
        <v>33</v>
      </c>
      <c r="C41" s="30" t="s">
        <v>34</v>
      </c>
      <c r="D41" s="31" t="s">
        <v>35</v>
      </c>
      <c r="E41" s="32" t="s">
        <v>96</v>
      </c>
      <c r="F41" s="33"/>
      <c r="G41" s="33"/>
      <c r="H41" s="34">
        <v>-4.75</v>
      </c>
      <c r="I41" s="34">
        <v>3208.08</v>
      </c>
      <c r="J41" s="34">
        <v>3034.12</v>
      </c>
      <c r="K41" s="34"/>
      <c r="L41" s="34"/>
      <c r="M41" s="33"/>
    </row>
    <row r="42" spans="1:13" ht="36.75" x14ac:dyDescent="0.25">
      <c r="A42" s="1" t="s">
        <v>97</v>
      </c>
      <c r="B42" s="2" t="s">
        <v>63</v>
      </c>
      <c r="C42" s="2" t="s">
        <v>34</v>
      </c>
      <c r="D42" s="3" t="s">
        <v>89</v>
      </c>
      <c r="E42" s="4" t="s">
        <v>98</v>
      </c>
      <c r="F42" s="5"/>
      <c r="G42" s="5"/>
      <c r="H42" s="6">
        <v>-4.75</v>
      </c>
      <c r="I42" s="6"/>
      <c r="J42" s="6"/>
      <c r="K42" s="6"/>
      <c r="L42" s="6"/>
      <c r="M42" s="5"/>
    </row>
    <row r="43" spans="1:13" ht="15.75" x14ac:dyDescent="0.25">
      <c r="A43" s="36"/>
      <c r="B43" s="36"/>
      <c r="C43" s="36"/>
      <c r="D43" s="36"/>
      <c r="E43" s="37" t="s">
        <v>99</v>
      </c>
      <c r="F43" s="38">
        <f>F14</f>
        <v>0</v>
      </c>
      <c r="G43" s="39">
        <f>G14</f>
        <v>2968.08</v>
      </c>
      <c r="H43" s="39">
        <f>H14</f>
        <v>2854.17</v>
      </c>
      <c r="I43" s="38">
        <f>I14</f>
        <v>3208.08</v>
      </c>
      <c r="J43" s="38">
        <f>J14</f>
        <v>3034.12</v>
      </c>
      <c r="K43" s="38" t="str">
        <f>IF(F43&lt;&gt;0,IF(H43&lt;&gt;0,ROUND(H43*100/F43,1),""),"")</f>
        <v/>
      </c>
      <c r="L43" s="38">
        <f>IF(G43&lt;&gt;0,IF(H43&lt;&gt;0,ROUND(H43*100/G43,1),""),"")</f>
        <v>96.2</v>
      </c>
      <c r="M43" s="38"/>
    </row>
    <row r="44" spans="1:13" ht="15.75" x14ac:dyDescent="0.25">
      <c r="A44" s="36"/>
      <c r="B44" s="36"/>
      <c r="C44" s="36"/>
      <c r="D44" s="36"/>
      <c r="E44" s="37" t="s">
        <v>103</v>
      </c>
      <c r="F44" s="38">
        <f>F45-F43</f>
        <v>0</v>
      </c>
      <c r="G44" s="39">
        <f>G43-G45</f>
        <v>-240</v>
      </c>
      <c r="H44" s="39">
        <v>-179.9</v>
      </c>
      <c r="I44" s="38"/>
      <c r="J44" s="38"/>
      <c r="K44" s="38" t="str">
        <f>IF(F44&lt;&gt;0,ROUND(H44*100/F44,1),"")</f>
        <v/>
      </c>
      <c r="L44" s="38"/>
      <c r="M44" s="38"/>
    </row>
    <row r="45" spans="1:13" ht="15.75" x14ac:dyDescent="0.25">
      <c r="A45" s="36"/>
      <c r="B45" s="36"/>
      <c r="C45" s="36"/>
      <c r="D45" s="36"/>
      <c r="E45" s="37" t="s">
        <v>100</v>
      </c>
      <c r="F45" s="38">
        <f>M14</f>
        <v>0</v>
      </c>
      <c r="G45" s="39">
        <f>I14</f>
        <v>3208.08</v>
      </c>
      <c r="H45" s="39">
        <f>J14</f>
        <v>3034.12</v>
      </c>
      <c r="I45" s="38"/>
      <c r="J45" s="38"/>
      <c r="K45" s="38" t="str">
        <f>IF(F45&lt;&gt;0,ROUND(H45*100/F45,1),"")</f>
        <v/>
      </c>
      <c r="L45" s="38">
        <f>IF(G45&lt;&gt;0,ROUND(H45*100/G45,1),"")</f>
        <v>94.6</v>
      </c>
      <c r="M45" s="38"/>
    </row>
  </sheetData>
  <mergeCells count="3">
    <mergeCell ref="A7:H7"/>
    <mergeCell ref="A8:H8"/>
    <mergeCell ref="A9:H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2015-03-05T09:45:15Z</dcterms:modified>
</cp:coreProperties>
</file>